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40" windowHeight="9732" activeTab="0"/>
  </bookViews>
  <sheets>
    <sheet name="Расчет" sheetId="1" r:id="rId1"/>
  </sheets>
  <definedNames>
    <definedName name="_xlnm.Print_Area" localSheetId="0">'Расчет'!$B$1:$H$38</definedName>
  </definedNames>
  <calcPr fullCalcOnLoad="1"/>
</workbook>
</file>

<file path=xl/sharedStrings.xml><?xml version="1.0" encoding="utf-8"?>
<sst xmlns="http://schemas.openxmlformats.org/spreadsheetml/2006/main" count="45" uniqueCount="45">
  <si>
    <t>изолятор линии ИЗО</t>
  </si>
  <si>
    <t>адресно-аналоговый дымовой датчик ИП212-107</t>
  </si>
  <si>
    <t>Количество</t>
  </si>
  <si>
    <t>Всего от линии в режиме тревоги, мА</t>
  </si>
  <si>
    <t>Всего от линии в дежурном режиме, мА</t>
  </si>
  <si>
    <t>Расчет тока потребления прибора Дозор-1А от источника питания 12В</t>
  </si>
  <si>
    <t>собственное потребление, мА</t>
  </si>
  <si>
    <t>Ток потребления единицы от линии в дежурном режиме, мА</t>
  </si>
  <si>
    <t>Ток потребления единицы от линии в режиме тревоги, мА</t>
  </si>
  <si>
    <t>Итого по линии, мА:</t>
  </si>
  <si>
    <t>Итого по питанию 12В, мА:</t>
  </si>
  <si>
    <t>В дежурном режиме, мА</t>
  </si>
  <si>
    <t>В режиме тревоги, мА</t>
  </si>
  <si>
    <t>Центральный блок ПКП-1А</t>
  </si>
  <si>
    <t>Общее потребление центрального блока по входу питания 12В, с учетом потребления адресных устройств</t>
  </si>
  <si>
    <t>потребление линейных устройств, пересчитанное к входу питания 12В, мА</t>
  </si>
  <si>
    <t>* ВНИМАНИЕ! Расчет делается с учетом установки признака отключения сработавших АМД и АМДШ. При этом указывается максимальное количество одновременно срабатывающих АМД и АМДШ.</t>
  </si>
  <si>
    <t>адресная метка теплового  или нормально-замкнутого датчика АМТ</t>
  </si>
  <si>
    <t>адресная метка дымового или нормально-разомкнутого датчика АМД</t>
  </si>
  <si>
    <t>адресная метка группы тепловых или нормально-замкнутых датчиков АМТШ</t>
  </si>
  <si>
    <t>адресная метка группы дымовых или нормально-разомкнутых датчиков АМДШ</t>
  </si>
  <si>
    <t>адресная метка пуска АМП</t>
  </si>
  <si>
    <t>адресная метка клапана АМК</t>
  </si>
  <si>
    <t>адресный световой оповещатель АСО</t>
  </si>
  <si>
    <t>Итого по линии, адресов:</t>
  </si>
  <si>
    <t>Максимальное количество одновременно срабатывающих*</t>
  </si>
  <si>
    <t>адресная метка управления АМУ с питанием от адресного шлейфа</t>
  </si>
  <si>
    <t>адресная метка управления АМУ с питанием от внешнего источника</t>
  </si>
  <si>
    <t>** ПРИМЕЧАНИЕ! Адресные устройства подобраны ПРАВИЛЬНО, и соответственно расчет токов потребления КОРРЕКТЕН, если ни одна из ячеек в данном расчете НЕ выделена красным цветом.</t>
  </si>
  <si>
    <t>адресная метка реле АМР</t>
  </si>
  <si>
    <t>ЭКРАН-а Оповещатель пожарный взрывозащищенный адресный</t>
  </si>
  <si>
    <t>ВС-07еа Оповещатель пожарный взрывозащищенный адресный звуковой</t>
  </si>
  <si>
    <t>ВС-07еа-И Оповещатель пожарный взрывозащищенный адресный светозвуковой</t>
  </si>
  <si>
    <t>ИП101-07а Извещатель пожарный тепловой взрывозащищенный программируемый адресный</t>
  </si>
  <si>
    <t>ИП535-07еа Извещатель пожарный ручной адресный взрывозащищенный</t>
  </si>
  <si>
    <t>УДП ИП535-07еа «ПУСК»</t>
  </si>
  <si>
    <t>адресная метка восьмивходовая АМ80</t>
  </si>
  <si>
    <t>адресная метка четырехканальная АМ04</t>
  </si>
  <si>
    <t>адресная метка универсальная АМ42</t>
  </si>
  <si>
    <t>адресная метка четырехвходовая АМ40</t>
  </si>
  <si>
    <t>Извещатель пожарный пламени адресный</t>
  </si>
  <si>
    <t>адресный световой оповещатель АСО с повышенной светоотдачей</t>
  </si>
  <si>
    <r>
      <t xml:space="preserve">Количество адресов не должно превышать </t>
    </r>
    <r>
      <rPr>
        <sz val="10"/>
        <color indexed="53"/>
        <rFont val="Arial"/>
        <family val="2"/>
      </rPr>
      <t>255</t>
    </r>
    <r>
      <rPr>
        <sz val="10"/>
        <rFont val="Arial"/>
        <family val="2"/>
      </rPr>
      <t xml:space="preserve">, а потребление - </t>
    </r>
    <r>
      <rPr>
        <sz val="10"/>
        <color indexed="53"/>
        <rFont val="Arial"/>
        <family val="2"/>
      </rPr>
      <t>280мА</t>
    </r>
  </si>
  <si>
    <t>датчик серии Leonardo (дымовой, тепловой, комбинированный, ручной)</t>
  </si>
  <si>
    <t>модуль сопряжения МС-2 (с датчиками серии Leonardo)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</si>
</sst>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left" vertical="top" wrapText="1"/>
    </xf>
    <xf numFmtId="0" fontId="2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24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28" fillId="0" borderId="11" xfId="0" applyFont="1" applyBorder="1" applyAlignment="1">
      <alignment horizontal="center" vertical="center" textRotation="90" wrapText="1"/>
    </xf>
    <xf numFmtId="0" fontId="28" fillId="0" borderId="11" xfId="0" applyFont="1" applyBorder="1" applyAlignment="1">
      <alignment vertical="top" wrapText="1"/>
    </xf>
    <xf numFmtId="0" fontId="28" fillId="0" borderId="11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right" vertical="top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right" wrapText="1"/>
    </xf>
    <xf numFmtId="0" fontId="7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9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PageLayoutView="0" workbookViewId="0" topLeftCell="A6">
      <selection activeCell="C27" sqref="C27"/>
    </sheetView>
  </sheetViews>
  <sheetFormatPr defaultColWidth="9.00390625" defaultRowHeight="12.75"/>
  <cols>
    <col min="1" max="1" width="1.625" style="19" customWidth="1"/>
    <col min="2" max="2" width="38.50390625" style="2" customWidth="1"/>
    <col min="3" max="3" width="8.875" style="2" customWidth="1"/>
    <col min="4" max="4" width="11.50390625" style="2" customWidth="1"/>
    <col min="5" max="16384" width="8.875" style="2" customWidth="1"/>
  </cols>
  <sheetData>
    <row r="1" spans="2:8" s="1" customFormat="1" ht="30" customHeight="1">
      <c r="B1" s="23" t="s">
        <v>5</v>
      </c>
      <c r="C1" s="23"/>
      <c r="D1" s="23"/>
      <c r="E1" s="23"/>
      <c r="F1" s="23"/>
      <c r="G1" s="23"/>
      <c r="H1" s="23"/>
    </row>
    <row r="2" spans="1:8" ht="111" customHeight="1">
      <c r="A2" s="2"/>
      <c r="C2" s="3" t="s">
        <v>2</v>
      </c>
      <c r="D2" s="20" t="s">
        <v>25</v>
      </c>
      <c r="E2" s="3" t="s">
        <v>7</v>
      </c>
      <c r="F2" s="3" t="s">
        <v>8</v>
      </c>
      <c r="G2" s="3" t="s">
        <v>4</v>
      </c>
      <c r="H2" s="3" t="s">
        <v>3</v>
      </c>
    </row>
    <row r="3" spans="1:8" ht="26.25">
      <c r="A3" s="2"/>
      <c r="B3" s="4" t="s">
        <v>1</v>
      </c>
      <c r="C3" s="5">
        <v>0</v>
      </c>
      <c r="D3" s="6"/>
      <c r="E3" s="7">
        <v>1</v>
      </c>
      <c r="F3" s="7">
        <v>1</v>
      </c>
      <c r="G3" s="7">
        <f aca="true" t="shared" si="0" ref="G3:G28">E3*C3</f>
        <v>0</v>
      </c>
      <c r="H3" s="7">
        <f>F3*C3</f>
        <v>0</v>
      </c>
    </row>
    <row r="4" spans="1:8" ht="26.25">
      <c r="A4" s="2"/>
      <c r="B4" s="4" t="s">
        <v>17</v>
      </c>
      <c r="C4" s="8">
        <v>0</v>
      </c>
      <c r="D4" s="6"/>
      <c r="E4" s="9">
        <v>2</v>
      </c>
      <c r="F4" s="7">
        <v>2</v>
      </c>
      <c r="G4" s="7">
        <f t="shared" si="0"/>
        <v>0</v>
      </c>
      <c r="H4" s="7">
        <f>F4*C4</f>
        <v>0</v>
      </c>
    </row>
    <row r="5" spans="1:8" ht="26.25">
      <c r="A5" s="2"/>
      <c r="B5" s="4" t="s">
        <v>18</v>
      </c>
      <c r="C5" s="8">
        <v>0</v>
      </c>
      <c r="D5" s="8">
        <v>0</v>
      </c>
      <c r="E5" s="9">
        <v>1.2</v>
      </c>
      <c r="F5" s="7">
        <v>7</v>
      </c>
      <c r="G5" s="7">
        <f t="shared" si="0"/>
        <v>0</v>
      </c>
      <c r="H5" s="7">
        <f>F5*IF(C5&gt;D5,D5,C5)+E5*IF(C5&gt;D5,C5-D5,0)</f>
        <v>0</v>
      </c>
    </row>
    <row r="6" spans="1:8" ht="26.25">
      <c r="A6" s="2"/>
      <c r="B6" s="4" t="s">
        <v>19</v>
      </c>
      <c r="C6" s="8">
        <v>0</v>
      </c>
      <c r="D6" s="6"/>
      <c r="E6" s="9">
        <v>4</v>
      </c>
      <c r="F6" s="7">
        <v>4</v>
      </c>
      <c r="G6" s="7">
        <f t="shared" si="0"/>
        <v>0</v>
      </c>
      <c r="H6" s="7">
        <f>F6*C6</f>
        <v>0</v>
      </c>
    </row>
    <row r="7" spans="1:8" ht="26.25">
      <c r="A7" s="2"/>
      <c r="B7" s="4" t="s">
        <v>20</v>
      </c>
      <c r="C7" s="8">
        <v>0</v>
      </c>
      <c r="D7" s="8">
        <v>0</v>
      </c>
      <c r="E7" s="9">
        <v>3.2</v>
      </c>
      <c r="F7" s="7">
        <v>11</v>
      </c>
      <c r="G7" s="7">
        <f t="shared" si="0"/>
        <v>0</v>
      </c>
      <c r="H7" s="7">
        <f>F7*IF(C7&gt;D7,D7,C7)+E7*IF(C7&gt;D7,C7-D7,0)</f>
        <v>0</v>
      </c>
    </row>
    <row r="8" spans="1:8" ht="12.75">
      <c r="A8" s="2"/>
      <c r="B8" s="4" t="s">
        <v>29</v>
      </c>
      <c r="C8" s="8">
        <v>0</v>
      </c>
      <c r="D8" s="6"/>
      <c r="E8" s="7">
        <v>1.5</v>
      </c>
      <c r="F8" s="7">
        <v>1.5</v>
      </c>
      <c r="G8" s="7">
        <f t="shared" si="0"/>
        <v>0</v>
      </c>
      <c r="H8" s="7">
        <f aca="true" t="shared" si="1" ref="H8:H28">F8*C8</f>
        <v>0</v>
      </c>
    </row>
    <row r="9" spans="1:8" ht="12.75">
      <c r="A9" s="2"/>
      <c r="B9" s="4" t="s">
        <v>21</v>
      </c>
      <c r="C9" s="8">
        <v>0</v>
      </c>
      <c r="D9" s="6"/>
      <c r="E9" s="7">
        <v>2</v>
      </c>
      <c r="F9" s="7">
        <v>2</v>
      </c>
      <c r="G9" s="7">
        <f t="shared" si="0"/>
        <v>0</v>
      </c>
      <c r="H9" s="7">
        <f t="shared" si="1"/>
        <v>0</v>
      </c>
    </row>
    <row r="10" spans="1:8" ht="12.75">
      <c r="A10" s="2"/>
      <c r="B10" s="4" t="s">
        <v>22</v>
      </c>
      <c r="C10" s="8">
        <v>0</v>
      </c>
      <c r="D10" s="6"/>
      <c r="E10" s="7">
        <v>2</v>
      </c>
      <c r="F10" s="7">
        <v>2</v>
      </c>
      <c r="G10" s="7">
        <f t="shared" si="0"/>
        <v>0</v>
      </c>
      <c r="H10" s="7">
        <f t="shared" si="1"/>
        <v>0</v>
      </c>
    </row>
    <row r="11" spans="1:8" ht="26.25">
      <c r="A11" s="2"/>
      <c r="B11" s="4" t="s">
        <v>26</v>
      </c>
      <c r="C11" s="8">
        <v>0</v>
      </c>
      <c r="D11" s="6"/>
      <c r="E11" s="7">
        <v>22</v>
      </c>
      <c r="F11" s="7">
        <v>22</v>
      </c>
      <c r="G11" s="7">
        <f>E11*C11</f>
        <v>0</v>
      </c>
      <c r="H11" s="7">
        <f>F11*C11</f>
        <v>0</v>
      </c>
    </row>
    <row r="12" spans="1:8" ht="26.25">
      <c r="A12" s="2"/>
      <c r="B12" s="4" t="s">
        <v>27</v>
      </c>
      <c r="C12" s="8">
        <v>0</v>
      </c>
      <c r="D12" s="6"/>
      <c r="E12" s="7">
        <v>2</v>
      </c>
      <c r="F12" s="7">
        <v>2</v>
      </c>
      <c r="G12" s="7">
        <f t="shared" si="0"/>
        <v>0</v>
      </c>
      <c r="H12" s="7">
        <f t="shared" si="1"/>
        <v>0</v>
      </c>
    </row>
    <row r="13" spans="1:8" ht="12.75">
      <c r="A13" s="2"/>
      <c r="B13" s="4" t="s">
        <v>23</v>
      </c>
      <c r="C13" s="8">
        <v>0</v>
      </c>
      <c r="D13" s="6"/>
      <c r="E13" s="7">
        <v>5</v>
      </c>
      <c r="F13" s="7">
        <v>5</v>
      </c>
      <c r="G13" s="7">
        <f t="shared" si="0"/>
        <v>0</v>
      </c>
      <c r="H13" s="7">
        <f t="shared" si="1"/>
        <v>0</v>
      </c>
    </row>
    <row r="14" spans="1:8" ht="26.25">
      <c r="A14" s="2"/>
      <c r="B14" s="4" t="s">
        <v>44</v>
      </c>
      <c r="C14" s="8">
        <v>0</v>
      </c>
      <c r="D14" s="6"/>
      <c r="E14" s="7">
        <v>20</v>
      </c>
      <c r="F14" s="7">
        <v>20</v>
      </c>
      <c r="G14" s="7">
        <f t="shared" si="0"/>
        <v>0</v>
      </c>
      <c r="H14" s="7">
        <f t="shared" si="1"/>
        <v>0</v>
      </c>
    </row>
    <row r="15" spans="1:8" ht="26.25">
      <c r="A15" s="2"/>
      <c r="B15" s="4" t="s">
        <v>43</v>
      </c>
      <c r="C15" s="8">
        <v>0</v>
      </c>
      <c r="D15" s="6"/>
      <c r="E15" s="7">
        <v>0</v>
      </c>
      <c r="F15" s="7">
        <v>0</v>
      </c>
      <c r="G15" s="7">
        <f>E15*C15</f>
        <v>0</v>
      </c>
      <c r="H15" s="7">
        <f>F15*C15</f>
        <v>0</v>
      </c>
    </row>
    <row r="16" spans="1:8" ht="26.25">
      <c r="A16" s="2"/>
      <c r="B16" s="4" t="s">
        <v>41</v>
      </c>
      <c r="C16" s="8">
        <v>0</v>
      </c>
      <c r="D16" s="6"/>
      <c r="E16" s="7">
        <v>10</v>
      </c>
      <c r="F16" s="7">
        <v>10</v>
      </c>
      <c r="G16" s="7">
        <f>E16*C16</f>
        <v>0</v>
      </c>
      <c r="H16" s="7">
        <f>F16*C16</f>
        <v>0</v>
      </c>
    </row>
    <row r="17" spans="1:8" ht="12.75">
      <c r="A17" s="2"/>
      <c r="B17" s="4" t="s">
        <v>0</v>
      </c>
      <c r="C17" s="8">
        <v>0</v>
      </c>
      <c r="D17" s="6"/>
      <c r="E17" s="7">
        <v>1</v>
      </c>
      <c r="F17" s="7">
        <v>1</v>
      </c>
      <c r="G17" s="7">
        <f t="shared" si="0"/>
        <v>0</v>
      </c>
      <c r="H17" s="7">
        <f t="shared" si="1"/>
        <v>0</v>
      </c>
    </row>
    <row r="18" spans="1:8" ht="26.25">
      <c r="A18" s="2"/>
      <c r="B18" s="4" t="s">
        <v>30</v>
      </c>
      <c r="C18" s="8">
        <v>0</v>
      </c>
      <c r="D18" s="6"/>
      <c r="E18" s="7">
        <v>2</v>
      </c>
      <c r="F18" s="7">
        <v>2</v>
      </c>
      <c r="G18" s="7">
        <f t="shared" si="0"/>
        <v>0</v>
      </c>
      <c r="H18" s="7">
        <f t="shared" si="1"/>
        <v>0</v>
      </c>
    </row>
    <row r="19" spans="1:8" ht="26.25">
      <c r="A19" s="2"/>
      <c r="B19" s="4" t="s">
        <v>31</v>
      </c>
      <c r="C19" s="8">
        <v>0</v>
      </c>
      <c r="D19" s="6"/>
      <c r="E19" s="7">
        <v>2</v>
      </c>
      <c r="F19" s="7">
        <v>2</v>
      </c>
      <c r="G19" s="7">
        <f t="shared" si="0"/>
        <v>0</v>
      </c>
      <c r="H19" s="7">
        <f t="shared" si="1"/>
        <v>0</v>
      </c>
    </row>
    <row r="20" spans="1:8" ht="39">
      <c r="A20" s="2"/>
      <c r="B20" s="4" t="s">
        <v>32</v>
      </c>
      <c r="C20" s="8">
        <v>0</v>
      </c>
      <c r="D20" s="6"/>
      <c r="E20" s="7">
        <v>2</v>
      </c>
      <c r="F20" s="7">
        <v>2</v>
      </c>
      <c r="G20" s="7">
        <f t="shared" si="0"/>
        <v>0</v>
      </c>
      <c r="H20" s="7">
        <f t="shared" si="1"/>
        <v>0</v>
      </c>
    </row>
    <row r="21" spans="1:8" ht="39">
      <c r="A21" s="2"/>
      <c r="B21" s="4" t="s">
        <v>33</v>
      </c>
      <c r="C21" s="8">
        <v>0</v>
      </c>
      <c r="D21" s="6"/>
      <c r="E21" s="7">
        <v>1</v>
      </c>
      <c r="F21" s="7">
        <v>1</v>
      </c>
      <c r="G21" s="7">
        <f t="shared" si="0"/>
        <v>0</v>
      </c>
      <c r="H21" s="7">
        <f t="shared" si="1"/>
        <v>0</v>
      </c>
    </row>
    <row r="22" spans="1:8" ht="26.25">
      <c r="A22" s="2"/>
      <c r="B22" s="4" t="s">
        <v>34</v>
      </c>
      <c r="C22" s="8">
        <v>0</v>
      </c>
      <c r="D22" s="6"/>
      <c r="E22" s="7">
        <v>1</v>
      </c>
      <c r="F22" s="7">
        <v>1</v>
      </c>
      <c r="G22" s="7">
        <f t="shared" si="0"/>
        <v>0</v>
      </c>
      <c r="H22" s="7">
        <f t="shared" si="1"/>
        <v>0</v>
      </c>
    </row>
    <row r="23" spans="1:8" ht="12.75">
      <c r="A23" s="2"/>
      <c r="B23" s="4" t="s">
        <v>35</v>
      </c>
      <c r="C23" s="8">
        <v>0</v>
      </c>
      <c r="D23" s="6"/>
      <c r="E23" s="7">
        <v>1</v>
      </c>
      <c r="F23" s="7">
        <v>1</v>
      </c>
      <c r="G23" s="7">
        <f t="shared" si="0"/>
        <v>0</v>
      </c>
      <c r="H23" s="7">
        <f t="shared" si="1"/>
        <v>0</v>
      </c>
    </row>
    <row r="24" spans="1:8" ht="12.75">
      <c r="A24" s="2"/>
      <c r="B24" s="4" t="s">
        <v>36</v>
      </c>
      <c r="C24" s="8">
        <v>0</v>
      </c>
      <c r="D24" s="6"/>
      <c r="E24" s="7">
        <v>12</v>
      </c>
      <c r="F24" s="7">
        <v>12</v>
      </c>
      <c r="G24" s="7">
        <f t="shared" si="0"/>
        <v>0</v>
      </c>
      <c r="H24" s="7">
        <f t="shared" si="1"/>
        <v>0</v>
      </c>
    </row>
    <row r="25" spans="1:8" ht="12.75">
      <c r="A25" s="2"/>
      <c r="B25" s="4" t="s">
        <v>37</v>
      </c>
      <c r="C25" s="8">
        <v>0</v>
      </c>
      <c r="D25" s="6"/>
      <c r="E25" s="7">
        <v>12</v>
      </c>
      <c r="F25" s="7">
        <v>12</v>
      </c>
      <c r="G25" s="7">
        <f t="shared" si="0"/>
        <v>0</v>
      </c>
      <c r="H25" s="7">
        <f t="shared" si="1"/>
        <v>0</v>
      </c>
    </row>
    <row r="26" spans="1:8" ht="12.75">
      <c r="A26" s="2"/>
      <c r="B26" s="4" t="s">
        <v>38</v>
      </c>
      <c r="C26" s="8">
        <v>0</v>
      </c>
      <c r="D26" s="6"/>
      <c r="E26" s="7">
        <v>12</v>
      </c>
      <c r="F26" s="7">
        <v>12</v>
      </c>
      <c r="G26" s="7">
        <f t="shared" si="0"/>
        <v>0</v>
      </c>
      <c r="H26" s="7">
        <f t="shared" si="1"/>
        <v>0</v>
      </c>
    </row>
    <row r="27" spans="1:8" ht="12.75">
      <c r="A27" s="2"/>
      <c r="B27" s="4" t="s">
        <v>39</v>
      </c>
      <c r="C27" s="8">
        <v>0</v>
      </c>
      <c r="D27" s="6"/>
      <c r="E27" s="7">
        <v>12</v>
      </c>
      <c r="F27" s="7">
        <v>12</v>
      </c>
      <c r="G27" s="7">
        <f t="shared" si="0"/>
        <v>0</v>
      </c>
      <c r="H27" s="7">
        <f t="shared" si="1"/>
        <v>0</v>
      </c>
    </row>
    <row r="28" spans="1:8" ht="27" customHeight="1">
      <c r="A28" s="2"/>
      <c r="B28" s="4" t="s">
        <v>40</v>
      </c>
      <c r="C28" s="8">
        <v>0</v>
      </c>
      <c r="D28" s="6"/>
      <c r="E28" s="7">
        <v>2</v>
      </c>
      <c r="F28" s="7">
        <v>2</v>
      </c>
      <c r="G28" s="7">
        <f t="shared" si="0"/>
        <v>0</v>
      </c>
      <c r="H28" s="7">
        <f t="shared" si="1"/>
        <v>0</v>
      </c>
    </row>
    <row r="29" spans="1:8" ht="27" customHeight="1">
      <c r="A29" s="2"/>
      <c r="B29" s="10" t="s">
        <v>24</v>
      </c>
      <c r="C29" s="11">
        <f>SUM(C3:C28)</f>
        <v>0</v>
      </c>
      <c r="D29" s="11"/>
      <c r="F29" s="12"/>
      <c r="G29" s="12"/>
      <c r="H29" s="12"/>
    </row>
    <row r="30" spans="1:8" ht="26.25" customHeight="1">
      <c r="A30" s="2"/>
      <c r="B30" s="10" t="s">
        <v>9</v>
      </c>
      <c r="C30" s="13"/>
      <c r="D30" s="13"/>
      <c r="E30" s="13"/>
      <c r="F30" s="14"/>
      <c r="G30" s="15">
        <f>SUM(G3:G28)</f>
        <v>0</v>
      </c>
      <c r="H30" s="15">
        <f>SUM(H3:H28)</f>
        <v>0</v>
      </c>
    </row>
    <row r="31" spans="1:8" ht="29.25" customHeight="1">
      <c r="A31" s="2"/>
      <c r="B31" s="10"/>
      <c r="C31" s="30" t="s">
        <v>42</v>
      </c>
      <c r="D31" s="30"/>
      <c r="E31" s="30"/>
      <c r="F31" s="30"/>
      <c r="G31" s="30"/>
      <c r="H31" s="30"/>
    </row>
    <row r="32" spans="1:8" ht="32.25" customHeight="1">
      <c r="A32" s="2"/>
      <c r="B32" s="24" t="s">
        <v>14</v>
      </c>
      <c r="C32" s="24"/>
      <c r="D32" s="24"/>
      <c r="E32" s="24"/>
      <c r="F32" s="24"/>
      <c r="G32" s="24"/>
      <c r="H32" s="24"/>
    </row>
    <row r="33" spans="1:8" ht="72" customHeight="1">
      <c r="A33" s="2"/>
      <c r="F33" s="12"/>
      <c r="G33" s="16" t="s">
        <v>11</v>
      </c>
      <c r="H33" s="16" t="s">
        <v>12</v>
      </c>
    </row>
    <row r="34" spans="1:4" ht="12.75">
      <c r="A34" s="2"/>
      <c r="B34" s="4" t="s">
        <v>13</v>
      </c>
      <c r="C34" s="17"/>
      <c r="D34" s="17"/>
    </row>
    <row r="35" spans="1:8" ht="12.75">
      <c r="A35" s="2"/>
      <c r="B35" s="25" t="s">
        <v>6</v>
      </c>
      <c r="C35" s="25"/>
      <c r="D35" s="25"/>
      <c r="E35" s="25"/>
      <c r="F35" s="26"/>
      <c r="G35" s="2">
        <v>200</v>
      </c>
      <c r="H35" s="2">
        <v>230</v>
      </c>
    </row>
    <row r="36" spans="1:8" ht="27" customHeight="1">
      <c r="A36" s="2"/>
      <c r="B36" s="27" t="s">
        <v>15</v>
      </c>
      <c r="C36" s="27"/>
      <c r="D36" s="27"/>
      <c r="E36" s="27"/>
      <c r="F36" s="26"/>
      <c r="G36" s="2">
        <f>G30*4</f>
        <v>0</v>
      </c>
      <c r="H36" s="2">
        <f>H30*4</f>
        <v>0</v>
      </c>
    </row>
    <row r="38" spans="1:8" ht="26.25" customHeight="1">
      <c r="A38" s="2"/>
      <c r="B38" s="28" t="s">
        <v>10</v>
      </c>
      <c r="C38" s="29"/>
      <c r="D38" s="29"/>
      <c r="E38" s="29"/>
      <c r="F38" s="29"/>
      <c r="G38" s="18">
        <f>G35+G36</f>
        <v>200</v>
      </c>
      <c r="H38" s="18">
        <f>H35+H36</f>
        <v>230</v>
      </c>
    </row>
    <row r="40" spans="1:8" ht="30" customHeight="1">
      <c r="A40" s="2"/>
      <c r="B40" s="21" t="s">
        <v>16</v>
      </c>
      <c r="C40" s="22"/>
      <c r="D40" s="22"/>
      <c r="E40" s="22"/>
      <c r="F40" s="22"/>
      <c r="G40" s="22"/>
      <c r="H40" s="22"/>
    </row>
    <row r="41" spans="1:8" ht="30" customHeight="1">
      <c r="A41" s="2"/>
      <c r="B41" s="21" t="s">
        <v>28</v>
      </c>
      <c r="C41" s="22"/>
      <c r="D41" s="22"/>
      <c r="E41" s="22"/>
      <c r="F41" s="22"/>
      <c r="G41" s="22"/>
      <c r="H41" s="22"/>
    </row>
  </sheetData>
  <sheetProtection sheet="1" objects="1" scenarios="1" selectLockedCells="1"/>
  <mergeCells count="8">
    <mergeCell ref="B41:H41"/>
    <mergeCell ref="B1:H1"/>
    <mergeCell ref="B32:H32"/>
    <mergeCell ref="B40:H40"/>
    <mergeCell ref="B35:F35"/>
    <mergeCell ref="B36:F36"/>
    <mergeCell ref="B38:F38"/>
    <mergeCell ref="C31:H31"/>
  </mergeCells>
  <conditionalFormatting sqref="G30:H30">
    <cfRule type="cellIs" priority="39" dxfId="18" operator="greaterThan" stopIfTrue="1">
      <formula>280</formula>
    </cfRule>
  </conditionalFormatting>
  <conditionalFormatting sqref="C17">
    <cfRule type="cellIs" priority="40" dxfId="0" operator="greaterThan" stopIfTrue="1">
      <formula>20</formula>
    </cfRule>
  </conditionalFormatting>
  <conditionalFormatting sqref="C4 C6 C8:C14 C16">
    <cfRule type="cellIs" priority="37" dxfId="0" operator="greaterThan" stopIfTrue="1">
      <formula>280/E4</formula>
    </cfRule>
  </conditionalFormatting>
  <conditionalFormatting sqref="C5 C7">
    <cfRule type="cellIs" priority="36" dxfId="0" operator="greaterThan" stopIfTrue="1">
      <formula>(280-F5*IF(C5&gt;D5,D5,0))/IF(C5&gt;D5,E5,F5)+IF(C5&gt;D5,D5,0)</formula>
    </cfRule>
  </conditionalFormatting>
  <conditionalFormatting sqref="C29">
    <cfRule type="cellIs" priority="27" dxfId="1" operator="greaterThan" stopIfTrue="1">
      <formula>255</formula>
    </cfRule>
  </conditionalFormatting>
  <conditionalFormatting sqref="D5 D7">
    <cfRule type="cellIs" priority="23" dxfId="1" operator="greaterThan" stopIfTrue="1">
      <formula>C5</formula>
    </cfRule>
    <cfRule type="cellIs" priority="24" dxfId="1" operator="notBetween" stopIfTrue="1">
      <formula>IF(C5&gt;0,1,0)</formula>
      <formula>(280-F5*IF(C5&gt;D5,D5,0))/IF(C5&gt;D5,E5,F5)+IF(C5&gt;D5,D5,0)</formula>
    </cfRule>
  </conditionalFormatting>
  <conditionalFormatting sqref="C3">
    <cfRule type="cellIs" priority="38" dxfId="0" operator="greaterThan" stopIfTrue="1">
      <formula>255</formula>
    </cfRule>
  </conditionalFormatting>
  <conditionalFormatting sqref="C18:C28">
    <cfRule type="cellIs" priority="9" dxfId="0" operator="greaterThan" stopIfTrue="1">
      <formula>280/E18</formula>
    </cfRule>
    <cfRule type="cellIs" priority="10" dxfId="0" operator="greaterThan" stopIfTrue="1">
      <formula>255</formula>
    </cfRule>
  </conditionalFormatting>
  <conditionalFormatting sqref="C15">
    <cfRule type="cellIs" priority="11" dxfId="0" operator="greaterThan" stopIfTrue="1">
      <formula>280/E15</formula>
    </cfRule>
    <cfRule type="cellIs" priority="12" dxfId="0" operator="greaterThan" stopIfTrue="1">
      <formula>$C$14*30</formula>
    </cfRule>
  </conditionalFormatting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Alexey</cp:lastModifiedBy>
  <cp:lastPrinted>2011-01-24T10:43:50Z</cp:lastPrinted>
  <dcterms:created xsi:type="dcterms:W3CDTF">2010-05-18T13:10:23Z</dcterms:created>
  <dcterms:modified xsi:type="dcterms:W3CDTF">2018-04-16T14:13:39Z</dcterms:modified>
  <cp:category/>
  <cp:version/>
  <cp:contentType/>
  <cp:contentStatus/>
</cp:coreProperties>
</file>